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Sheet1!$A$5:$AC$20</definedName>
    <definedName name="_xlnm.Print_Area" localSheetId="0">Sheet1!$A$1:$AC$20</definedName>
    <definedName name="_xlnm.Print_Titles" localSheetId="0">Sheet1!$1:$5</definedName>
  </definedNames>
  <calcPr calcId="144525"/>
</workbook>
</file>

<file path=xl/sharedStrings.xml><?xml version="1.0" encoding="utf-8"?>
<sst xmlns="http://schemas.openxmlformats.org/spreadsheetml/2006/main" count="188" uniqueCount="136">
  <si>
    <t xml:space="preserve">   2022年度年中调整统筹整合资金安排建设巩固拓展脱贫攻坚成果同乡村振兴有效衔接项目表</t>
  </si>
  <si>
    <t>序号</t>
  </si>
  <si>
    <t>项目名称</t>
  </si>
  <si>
    <t>项目编号</t>
  </si>
  <si>
    <t>预算
总投资
（万元）</t>
  </si>
  <si>
    <t>自筹资金（万元）</t>
  </si>
  <si>
    <t>申请财政资金总额（万元）</t>
  </si>
  <si>
    <t>本次拟安排财政资金
（万元）</t>
  </si>
  <si>
    <t>资金来源</t>
  </si>
  <si>
    <t>建设
性质</t>
  </si>
  <si>
    <t>建设
类别</t>
  </si>
  <si>
    <t>建设
周期</t>
  </si>
  <si>
    <t>建设内容
（规模）</t>
  </si>
  <si>
    <t>建设地点</t>
  </si>
  <si>
    <t>项目实施单位</t>
  </si>
  <si>
    <t>项目主管单位</t>
  </si>
  <si>
    <t>责任
领导</t>
  </si>
  <si>
    <t>项目预计开始时间</t>
  </si>
  <si>
    <t>项目预计完成时间</t>
  </si>
  <si>
    <t>项目实施单位负责人</t>
  </si>
  <si>
    <t>项目
绩效目标</t>
  </si>
  <si>
    <t>预计受
益总人口（户、人）</t>
  </si>
  <si>
    <t>预计受益脱贫人口（户、人）</t>
  </si>
  <si>
    <t>预估脱贫人口增收（元/人）</t>
  </si>
  <si>
    <t>资金文件</t>
  </si>
  <si>
    <t>中央
衔接资金</t>
  </si>
  <si>
    <t>省
衔接资金</t>
  </si>
  <si>
    <t>市
衔接资金</t>
  </si>
  <si>
    <t>县级
预算资金</t>
  </si>
  <si>
    <t>其他
涉农资金</t>
  </si>
  <si>
    <t>上年结余资金</t>
  </si>
  <si>
    <t>一</t>
  </si>
  <si>
    <t>特色产业开发</t>
  </si>
  <si>
    <t>桑壁镇农产品收储流通中心建设项目</t>
  </si>
  <si>
    <t>5100001140837080</t>
  </si>
  <si>
    <t>涉农资金晋财农[2021]146号</t>
  </si>
  <si>
    <t>新建</t>
  </si>
  <si>
    <t>一年</t>
  </si>
  <si>
    <t>新建彩钢400㎡、场地硬化1500㎡、80米长挡土墙建设、排水设施，辣椒剪把机、切断机真空包装机等设备</t>
  </si>
  <si>
    <t>桑壁村</t>
  </si>
  <si>
    <t>桑壁镇人民政府</t>
  </si>
  <si>
    <t>农业农村局</t>
  </si>
  <si>
    <t>马  进</t>
  </si>
  <si>
    <t>胡  瑞</t>
  </si>
  <si>
    <t>1.带动320户860人增收，每斤玉米多卖0.02元钱。2.充分利用集体资产，增加5-6个月的营业时间。3.增加就业岗位，带动周边农户就业。</t>
  </si>
  <si>
    <t>320户860人</t>
  </si>
  <si>
    <t>180户460人</t>
  </si>
  <si>
    <t>200</t>
  </si>
  <si>
    <t>2022年永和县苹果出口标准化生产示范园建设项目（南果平台）</t>
  </si>
  <si>
    <t>5100001106247668</t>
  </si>
  <si>
    <t>衔接资金晋财农[2022]66号</t>
  </si>
  <si>
    <t>1.对堡则村189.84亩、均庄村225亩、新乡村275亩果园进行增施有机肥；
2.对均庄村225亩以及新乡村98亩果园进行铺设园艺地布；
3.对均庄村135.38亩进行搭建防雹网；
4.对新乡村98亩果园以及均庄村225亩果园铺设滴灌系统；
5.在均庄村建设3500m3的软体蓄水池1座，
6.在新乡村建设集雨水窖，共计3000m3。
7.购买乘坐式割草机、开沟施肥一体机、1.5米旋耕机各一台。</t>
  </si>
  <si>
    <t>桑壁镇堡则村、新乡村和坡头乡均庄村</t>
  </si>
  <si>
    <t>高向晖</t>
  </si>
  <si>
    <t>通过项目的建设，可为全县苹果产业提供示范样板，为全县苹果产业的规模化、品牌化、标准化、集约化建设，为全县果农增收、农业增效铺平道路</t>
  </si>
  <si>
    <t>20户440人</t>
  </si>
  <si>
    <t>10户220人</t>
  </si>
  <si>
    <t>“三品”一标认证奖补</t>
  </si>
  <si>
    <t>5100001140834087</t>
  </si>
  <si>
    <t>用于奖补生产经营主体在品牌认证和建设标准化绿色化生产基地中环境检测、产品检验、品牌认证、包装标识、产品追溯、宣传推介、技术培训、基地标志、田间试验示范、优质生产资料购置、标准研究制定等费用。</t>
  </si>
  <si>
    <t>全县</t>
  </si>
  <si>
    <t>推进我县农产品品牌建设，提升我县农产品的市场占有率和品牌影响力</t>
  </si>
  <si>
    <t>30户690人</t>
  </si>
  <si>
    <t>18414人</t>
  </si>
  <si>
    <t>二</t>
  </si>
  <si>
    <t>村基础设施</t>
  </si>
  <si>
    <t>楼山乡赵家岭村产业路建设项目</t>
  </si>
  <si>
    <t>5100001140838140</t>
  </si>
  <si>
    <t>涉农资金晋财农[2021]146号25万元；涉农资金晋财农[2022]8号75万元；上年结余资金49.6422万元</t>
  </si>
  <si>
    <t>进一步完善通往喜洋洋道路交通条件，硬化公路约1.6公里。</t>
  </si>
  <si>
    <t>赵家岭村委</t>
  </si>
  <si>
    <t>楼山乡人民政府</t>
  </si>
  <si>
    <t>畜牧中心</t>
  </si>
  <si>
    <t>贾晓廷</t>
  </si>
  <si>
    <t>陆立罡</t>
  </si>
  <si>
    <t>增加乡村辨识度，促进美丽乡村建设，发展旅游产业，带动250户440人，发展致富</t>
  </si>
  <si>
    <t>250户440人</t>
  </si>
  <si>
    <t>永和县乾坤湾乡西庄村以工代赈人居环境整治工程</t>
  </si>
  <si>
    <t>5100001105775098</t>
  </si>
  <si>
    <t>衔接资金晋财建[2021]187号186万元；上年结余资金30.55万元</t>
  </si>
  <si>
    <t>一年以下</t>
  </si>
  <si>
    <t>1.水泥混凝土道路硬化，总长度 1130m，宽度 3.0m，总面积 3390m2，活动广场水泥混凝土硬 化，硬化面积 520 m2。
2.新建 60cm×60cm 现浇 C30 砼雨水渠 240m， 300m3 雨水收集池 2 座，500m3 雨水收集池 1 座。</t>
  </si>
  <si>
    <t>乾坤湾乡西庄村</t>
  </si>
  <si>
    <t>乾坤湾乡人民政府</t>
  </si>
  <si>
    <t>发改局</t>
  </si>
  <si>
    <t>任文生</t>
  </si>
  <si>
    <t>张彭</t>
  </si>
  <si>
    <t>改善永和县乾坤湾乡西庄村人居环境，带动全村产业发展，项目实施过程中吸纳不少于21 名当地低收 入群众参加工程建设，并获得劳务报酬 28 万元，增加低收入群体收 入，方便居民出行，降低当地农副产品的运输成本，切实改善农民群众生产生活条件。</t>
  </si>
  <si>
    <t>望海寺乡北河路村产业道路建设项目</t>
  </si>
  <si>
    <t>5100001140839002</t>
  </si>
  <si>
    <t>上年结余资金48万元</t>
  </si>
  <si>
    <t>通往西郊湾集体羊养殖场道路硬化，路长900米，宽2.6米。</t>
  </si>
  <si>
    <t>望海寺乡人民政府</t>
  </si>
  <si>
    <t>药瑞峰</t>
  </si>
  <si>
    <t>1、改善集体产业基础设施。2、提升产业发展竞争力</t>
  </si>
  <si>
    <t>20户56人</t>
  </si>
  <si>
    <t>休闲农业配套设施建设项目</t>
  </si>
  <si>
    <t>5100001058358135</t>
  </si>
  <si>
    <t>1.建设规模。路线总长度 7.828km，其中洪洞塬通村路路线全长 1.491km；上刘台-南岔路全长 6.337km。
2.建设内容。包括路基工程、路面工程和桥涵工程等。路基宽度采用 4.5 米，路面宽度采用 3.5 米；基层采用 16cm 级配碎石基层。洪洞塬通村路新建涵洞 3 道，均为 1-1.0m 圆管涵。上刘台-南岔路新建 1-1.0m 圆管涵 7 道。</t>
  </si>
  <si>
    <t>坡头乡</t>
  </si>
  <si>
    <t>坡头乡人民政府</t>
  </si>
  <si>
    <t>高剑锋</t>
  </si>
  <si>
    <t>1.通过硬化路工程，增强道路通行力；
2.满足群众快速.便捷和运输需求的需要；
3.节约农民农副产品运输成本，增加农民收入。</t>
  </si>
  <si>
    <t xml:space="preserve">261户717人 </t>
  </si>
  <si>
    <t>39户69人</t>
  </si>
  <si>
    <t>2021年高标准农田建设项目</t>
  </si>
  <si>
    <t>5100001058258134</t>
  </si>
  <si>
    <t>续建</t>
  </si>
  <si>
    <t>在芝河镇、坡头乡建设高标准农田5000亩，建成后种植面积达到4315亩,实施土地翻耕4315亩，施用精制有机肥86.29万公斤，硫酸亚铁21.57万公斤，整修田间道14139米。</t>
  </si>
  <si>
    <t>芝河镇、坡头乡</t>
  </si>
  <si>
    <t>1.项目区粮食增产10%左右；
2.带动农户245户980人，其中带动脱贫户15户37人；
3.群众满意度达到95%。</t>
  </si>
  <si>
    <t>245户
980人</t>
  </si>
  <si>
    <t>15户
37人</t>
  </si>
  <si>
    <t>三</t>
  </si>
  <si>
    <t>就业扶贫</t>
  </si>
  <si>
    <t>外出务工交通补贴</t>
  </si>
  <si>
    <t>5100001140835223</t>
  </si>
  <si>
    <t>衔接资金晋财农[2022]66号100万元；上年结余资金30万元</t>
  </si>
  <si>
    <t>省内县外务工的脱贫劳动力给予不超过600元的一次性交通补贴；省外务工的脱贫劳动力，给与不超过1500元的一次性交通补贴。</t>
  </si>
  <si>
    <t>永和县</t>
  </si>
  <si>
    <t>各乡镇</t>
  </si>
  <si>
    <t>人社局</t>
  </si>
  <si>
    <t>贾文宁</t>
  </si>
  <si>
    <t>为我县县外省内脱贫劳动力务工约2000人，省外脱贫劳动力务工约700人，进行一次性交通补贴。县外省内人均增收约450元，省外人均增收约1100元。</t>
  </si>
  <si>
    <t>2700人</t>
  </si>
  <si>
    <t>四</t>
  </si>
  <si>
    <t>生活条件改善</t>
  </si>
  <si>
    <t>2023年农村户厕改造项目</t>
  </si>
  <si>
    <t>5100001088811239</t>
  </si>
  <si>
    <t>衔接资金晋财农[2022]28号180万元；上年结余资金20万元</t>
  </si>
  <si>
    <t>农村户厕改造3000座户厕。</t>
  </si>
  <si>
    <t>全县6个乡镇</t>
  </si>
  <si>
    <t>1.改变老百姓长久的生活陋习，改善农村人居环境；                               2.带动脱贫户300户460人受益。</t>
  </si>
  <si>
    <t>3000户4500人</t>
  </si>
  <si>
    <t>300户460人</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</si>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</sst>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48"/>
      <name val="宋体"/>
      <charset val="134"/>
      <scheme val="major"/>
    </font>
    <font>
      <sz val="26"/>
      <name val="黑体"/>
      <charset val="134"/>
    </font>
    <font>
      <b/>
      <sz val="28"/>
      <name val="宋体"/>
      <charset val="134"/>
    </font>
    <font>
      <sz val="28"/>
      <color theme="1"/>
      <name val="宋体"/>
      <charset val="134"/>
      <scheme val="minor"/>
    </font>
    <font>
      <sz val="28"/>
      <name val="宋体"/>
      <charset val="134"/>
    </font>
    <font>
      <b/>
      <sz val="28"/>
      <color theme="1"/>
      <name val="宋体"/>
      <charset val="134"/>
      <scheme val="minor"/>
    </font>
    <font>
      <b/>
      <sz val="28"/>
      <color rgb="FF000000"/>
      <name val="宋体"/>
      <charset val="1"/>
    </font>
    <font>
      <sz val="28"/>
      <color rgb="FF000000"/>
      <name val="宋体"/>
      <charset val="1"/>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0"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9" borderId="0" applyNumberFormat="0" applyBorder="0" applyAlignment="0" applyProtection="0">
      <alignment vertical="center"/>
    </xf>
    <xf numFmtId="0" fontId="15" fillId="0" borderId="12" applyNumberFormat="0" applyFill="0" applyAlignment="0" applyProtection="0">
      <alignment vertical="center"/>
    </xf>
    <xf numFmtId="0" fontId="12" fillId="10" borderId="0" applyNumberFormat="0" applyBorder="0" applyAlignment="0" applyProtection="0">
      <alignment vertical="center"/>
    </xf>
    <xf numFmtId="0" fontId="21" fillId="11" borderId="13" applyNumberFormat="0" applyAlignment="0" applyProtection="0">
      <alignment vertical="center"/>
    </xf>
    <xf numFmtId="0" fontId="22" fillId="11" borderId="9" applyNumberFormat="0" applyAlignment="0" applyProtection="0">
      <alignment vertical="center"/>
    </xf>
    <xf numFmtId="0" fontId="23" fillId="12" borderId="14"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2">
    <xf numFmtId="0" fontId="0" fillId="0" borderId="0" xfId="0">
      <alignment vertical="center"/>
    </xf>
    <xf numFmtId="0" fontId="0" fillId="0" borderId="0" xfId="0" applyFill="1">
      <alignment vertical="center"/>
    </xf>
    <xf numFmtId="0" fontId="0" fillId="0" borderId="0" xfId="0" applyAlignment="1">
      <alignment vertical="center" wrapText="1"/>
    </xf>
    <xf numFmtId="0" fontId="1" fillId="0" borderId="0" xfId="0" applyFont="1" applyFill="1" applyAlignment="1">
      <alignment horizontal="center" vertical="center" wrapText="1"/>
    </xf>
    <xf numFmtId="57" fontId="2" fillId="0" borderId="0" xfId="0" applyNumberFormat="1"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8" xfId="0" applyFont="1" applyFill="1" applyBorder="1" applyAlignment="1">
      <alignment horizontal="center" vertical="center" wrapText="1"/>
    </xf>
    <xf numFmtId="0" fontId="4" fillId="0" borderId="1" xfId="0" applyFont="1" applyBorder="1" applyAlignment="1">
      <alignment vertical="center"/>
    </xf>
    <xf numFmtId="0" fontId="0" fillId="0" borderId="1" xfId="0" applyBorder="1">
      <alignment vertical="center"/>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4" fillId="0" borderId="1" xfId="0" applyNumberFormat="1" applyFont="1" applyBorder="1" applyAlignment="1" quotePrefix="1">
      <alignment horizontal="center" vertical="center" wrapText="1"/>
    </xf>
    <xf numFmtId="0" fontId="4" fillId="0" borderId="1" xfId="0" applyFont="1" applyBorder="1" applyAlignment="1" quotePrefix="1">
      <alignment horizontal="center" vertical="center" wrapText="1"/>
    </xf>
    <xf numFmtId="0" fontId="5"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0"/>
  <sheetViews>
    <sheetView tabSelected="1" view="pageBreakPreview" zoomScale="31" zoomScaleNormal="42" workbookViewId="0">
      <pane ySplit="5" topLeftCell="A13" activePane="bottomLeft" state="frozen"/>
      <selection/>
      <selection pane="bottomLeft" activeCell="I20" sqref="I20:O20"/>
    </sheetView>
  </sheetViews>
  <sheetFormatPr defaultColWidth="9" defaultRowHeight="13.5"/>
  <cols>
    <col min="1" max="1" width="17.5833333333333" customWidth="1"/>
    <col min="2" max="2" width="53.625" style="1" customWidth="1"/>
    <col min="3" max="3" width="32.7333333333333" style="2" customWidth="1"/>
    <col min="4" max="7" width="29.8416666666667" customWidth="1"/>
    <col min="8" max="8" width="27.3833333333333" style="2" customWidth="1"/>
    <col min="9" max="12" width="13.5" customWidth="1"/>
    <col min="13" max="13" width="13.6916666666667" customWidth="1"/>
    <col min="14" max="14" width="18.4416666666667" customWidth="1"/>
    <col min="15" max="17" width="11.125" customWidth="1"/>
    <col min="18" max="18" width="126.608333333333" customWidth="1"/>
    <col min="19" max="21" width="13.125" customWidth="1"/>
    <col min="22" max="22" width="18.475" customWidth="1"/>
    <col min="23" max="24" width="19.3583333333333" customWidth="1"/>
    <col min="25" max="25" width="18.95" customWidth="1"/>
    <col min="26" max="26" width="60.8666666666667" customWidth="1"/>
    <col min="27" max="27" width="18.375" customWidth="1"/>
    <col min="28" max="28" width="21.375" customWidth="1"/>
    <col min="29" max="29" width="19.875" customWidth="1"/>
  </cols>
  <sheetData>
    <row r="1" ht="61.5" spans="1:29">
      <c r="A1" s="3" t="s">
        <v>0</v>
      </c>
      <c r="B1" s="3"/>
      <c r="C1" s="3"/>
      <c r="D1" s="3"/>
      <c r="E1" s="3"/>
      <c r="F1" s="3"/>
      <c r="G1" s="3"/>
      <c r="H1" s="3"/>
      <c r="I1" s="3"/>
      <c r="J1" s="3"/>
      <c r="K1" s="3"/>
      <c r="L1" s="3"/>
      <c r="M1" s="3"/>
      <c r="N1" s="3"/>
      <c r="O1" s="3"/>
      <c r="P1" s="3"/>
      <c r="Q1" s="3"/>
      <c r="R1" s="3"/>
      <c r="S1" s="3"/>
      <c r="T1" s="3"/>
      <c r="U1" s="3"/>
      <c r="V1" s="3"/>
      <c r="W1" s="3"/>
      <c r="X1" s="3"/>
      <c r="Y1" s="3"/>
      <c r="Z1" s="30"/>
      <c r="AA1" s="3"/>
      <c r="AB1" s="3"/>
      <c r="AC1" s="3"/>
    </row>
    <row r="2" ht="33.75" spans="1:29">
      <c r="A2" s="4">
        <v>44832</v>
      </c>
      <c r="B2" s="5"/>
      <c r="C2" s="6"/>
      <c r="D2" s="6"/>
      <c r="E2" s="6"/>
      <c r="F2" s="6"/>
      <c r="G2" s="6"/>
      <c r="H2" s="6"/>
      <c r="I2" s="6"/>
      <c r="J2" s="6"/>
      <c r="K2" s="6"/>
      <c r="L2" s="6"/>
      <c r="M2" s="6"/>
      <c r="N2" s="6"/>
      <c r="O2" s="6"/>
      <c r="P2" s="6"/>
      <c r="Q2" s="6"/>
      <c r="R2" s="6"/>
      <c r="S2" s="5"/>
      <c r="T2" s="5"/>
      <c r="U2" s="5"/>
      <c r="V2" s="5"/>
      <c r="W2" s="5"/>
      <c r="X2" s="5"/>
      <c r="Y2" s="5"/>
      <c r="Z2" s="31"/>
      <c r="AA2" s="6"/>
      <c r="AB2" s="6"/>
      <c r="AC2" s="6"/>
    </row>
    <row r="3" spans="1:29">
      <c r="A3" s="7" t="s">
        <v>1</v>
      </c>
      <c r="B3" s="7" t="s">
        <v>2</v>
      </c>
      <c r="C3" s="8" t="s">
        <v>3</v>
      </c>
      <c r="D3" s="7" t="s">
        <v>4</v>
      </c>
      <c r="E3" s="7" t="s">
        <v>5</v>
      </c>
      <c r="F3" s="7" t="s">
        <v>6</v>
      </c>
      <c r="G3" s="7" t="s">
        <v>7</v>
      </c>
      <c r="H3" s="9" t="s">
        <v>8</v>
      </c>
      <c r="I3" s="20"/>
      <c r="J3" s="20"/>
      <c r="K3" s="20"/>
      <c r="L3" s="20"/>
      <c r="M3" s="20"/>
      <c r="N3" s="21"/>
      <c r="O3" s="7" t="s">
        <v>9</v>
      </c>
      <c r="P3" s="7" t="s">
        <v>10</v>
      </c>
      <c r="Q3" s="7" t="s">
        <v>11</v>
      </c>
      <c r="R3" s="7" t="s">
        <v>12</v>
      </c>
      <c r="S3" s="7" t="s">
        <v>13</v>
      </c>
      <c r="T3" s="7" t="s">
        <v>14</v>
      </c>
      <c r="U3" s="7" t="s">
        <v>15</v>
      </c>
      <c r="V3" s="7" t="s">
        <v>16</v>
      </c>
      <c r="W3" s="7" t="s">
        <v>17</v>
      </c>
      <c r="X3" s="27" t="s">
        <v>18</v>
      </c>
      <c r="Y3" s="27" t="s">
        <v>19</v>
      </c>
      <c r="Z3" s="27" t="s">
        <v>20</v>
      </c>
      <c r="AA3" s="27" t="s">
        <v>21</v>
      </c>
      <c r="AB3" s="27" t="s">
        <v>22</v>
      </c>
      <c r="AC3" s="27" t="s">
        <v>23</v>
      </c>
    </row>
    <row r="4" ht="34" customHeight="1" spans="1:29">
      <c r="A4" s="7"/>
      <c r="B4" s="7"/>
      <c r="C4" s="10"/>
      <c r="D4" s="7"/>
      <c r="E4" s="7"/>
      <c r="F4" s="7"/>
      <c r="G4" s="7"/>
      <c r="H4" s="11"/>
      <c r="I4" s="22"/>
      <c r="J4" s="22"/>
      <c r="K4" s="22"/>
      <c r="L4" s="22"/>
      <c r="M4" s="22"/>
      <c r="N4" s="23"/>
      <c r="O4" s="7"/>
      <c r="P4" s="7"/>
      <c r="Q4" s="7"/>
      <c r="R4" s="7"/>
      <c r="S4" s="7"/>
      <c r="T4" s="7"/>
      <c r="U4" s="7"/>
      <c r="V4" s="7"/>
      <c r="W4" s="7"/>
      <c r="X4" s="27"/>
      <c r="Y4" s="27"/>
      <c r="Z4" s="27"/>
      <c r="AA4" s="27"/>
      <c r="AB4" s="27"/>
      <c r="AC4" s="27"/>
    </row>
    <row r="5" ht="195" customHeight="1" spans="1:29">
      <c r="A5" s="8"/>
      <c r="B5" s="8"/>
      <c r="C5" s="10"/>
      <c r="D5" s="8"/>
      <c r="E5" s="8"/>
      <c r="F5" s="8"/>
      <c r="G5" s="8"/>
      <c r="H5" s="8" t="s">
        <v>24</v>
      </c>
      <c r="I5" s="8" t="s">
        <v>25</v>
      </c>
      <c r="J5" s="8" t="s">
        <v>26</v>
      </c>
      <c r="K5" s="8" t="s">
        <v>27</v>
      </c>
      <c r="L5" s="8" t="s">
        <v>28</v>
      </c>
      <c r="M5" s="8" t="s">
        <v>29</v>
      </c>
      <c r="N5" s="8" t="s">
        <v>30</v>
      </c>
      <c r="O5" s="8"/>
      <c r="P5" s="8"/>
      <c r="Q5" s="8"/>
      <c r="R5" s="8"/>
      <c r="S5" s="8"/>
      <c r="T5" s="8"/>
      <c r="U5" s="8"/>
      <c r="V5" s="8"/>
      <c r="W5" s="8"/>
      <c r="X5" s="28"/>
      <c r="Y5" s="28"/>
      <c r="Z5" s="28"/>
      <c r="AA5" s="28"/>
      <c r="AB5" s="28"/>
      <c r="AC5" s="28"/>
    </row>
    <row r="6" ht="84" customHeight="1" spans="1:29">
      <c r="A6" s="8" t="s">
        <v>31</v>
      </c>
      <c r="B6" s="7" t="s">
        <v>32</v>
      </c>
      <c r="C6" s="10"/>
      <c r="D6" s="8">
        <f>SUM(D7:D9)</f>
        <v>708.23</v>
      </c>
      <c r="E6" s="8">
        <f>SUM(E7:E9)</f>
        <v>129.2</v>
      </c>
      <c r="F6" s="8">
        <f>SUM(F7:F9)</f>
        <v>304</v>
      </c>
      <c r="G6" s="8">
        <f>SUM(G7:G9)</f>
        <v>304</v>
      </c>
      <c r="H6" s="8"/>
      <c r="I6" s="8"/>
      <c r="J6" s="8">
        <f t="shared" ref="H6:N6" si="0">SUM(J7:J9)</f>
        <v>124</v>
      </c>
      <c r="K6" s="8">
        <f t="shared" si="0"/>
        <v>0</v>
      </c>
      <c r="L6" s="8">
        <f t="shared" si="0"/>
        <v>0</v>
      </c>
      <c r="M6" s="8">
        <f t="shared" si="0"/>
        <v>180</v>
      </c>
      <c r="N6" s="8">
        <f t="shared" si="0"/>
        <v>0</v>
      </c>
      <c r="O6" s="8"/>
      <c r="P6" s="8"/>
      <c r="Q6" s="8"/>
      <c r="R6" s="8"/>
      <c r="S6" s="8"/>
      <c r="T6" s="8"/>
      <c r="U6" s="8"/>
      <c r="V6" s="8"/>
      <c r="W6" s="8"/>
      <c r="X6" s="28"/>
      <c r="Y6" s="28"/>
      <c r="Z6" s="28"/>
      <c r="AA6" s="28"/>
      <c r="AB6" s="28"/>
      <c r="AC6" s="28"/>
    </row>
    <row r="7" ht="223" customHeight="1" spans="1:29">
      <c r="A7" s="12">
        <v>1</v>
      </c>
      <c r="B7" s="13" t="s">
        <v>33</v>
      </c>
      <c r="C7" s="32" t="s">
        <v>34</v>
      </c>
      <c r="D7" s="13">
        <v>513</v>
      </c>
      <c r="E7" s="13">
        <v>58</v>
      </c>
      <c r="F7" s="13">
        <v>180</v>
      </c>
      <c r="G7" s="13">
        <v>180</v>
      </c>
      <c r="H7" s="15" t="s">
        <v>35</v>
      </c>
      <c r="I7" s="24"/>
      <c r="J7" s="24"/>
      <c r="K7" s="24"/>
      <c r="L7" s="24"/>
      <c r="M7" s="12">
        <v>180</v>
      </c>
      <c r="N7" s="12"/>
      <c r="O7" s="13" t="s">
        <v>36</v>
      </c>
      <c r="P7" s="13" t="s">
        <v>32</v>
      </c>
      <c r="Q7" s="13" t="s">
        <v>37</v>
      </c>
      <c r="R7" s="13" t="s">
        <v>38</v>
      </c>
      <c r="S7" s="13" t="s">
        <v>39</v>
      </c>
      <c r="T7" s="13" t="s">
        <v>40</v>
      </c>
      <c r="U7" s="13" t="s">
        <v>41</v>
      </c>
      <c r="V7" s="13" t="s">
        <v>42</v>
      </c>
      <c r="W7" s="13">
        <v>2022.09</v>
      </c>
      <c r="X7" s="13">
        <v>2022.12</v>
      </c>
      <c r="Y7" s="13" t="s">
        <v>43</v>
      </c>
      <c r="Z7" s="13" t="s">
        <v>44</v>
      </c>
      <c r="AA7" s="13" t="s">
        <v>45</v>
      </c>
      <c r="AB7" s="13" t="s">
        <v>46</v>
      </c>
      <c r="AC7" s="13" t="s">
        <v>47</v>
      </c>
    </row>
    <row r="8" ht="409" customHeight="1" spans="1:29">
      <c r="A8" s="12">
        <v>2</v>
      </c>
      <c r="B8" s="13" t="s">
        <v>48</v>
      </c>
      <c r="C8" s="33" t="s">
        <v>49</v>
      </c>
      <c r="D8" s="13">
        <v>171.23</v>
      </c>
      <c r="E8" s="13">
        <v>71.2</v>
      </c>
      <c r="F8" s="13">
        <v>100</v>
      </c>
      <c r="G8" s="13">
        <v>100</v>
      </c>
      <c r="H8" s="16" t="s">
        <v>50</v>
      </c>
      <c r="I8" s="12"/>
      <c r="J8" s="12">
        <v>100</v>
      </c>
      <c r="K8" s="12"/>
      <c r="L8" s="12"/>
      <c r="M8" s="12"/>
      <c r="N8" s="12"/>
      <c r="O8" s="13" t="s">
        <v>36</v>
      </c>
      <c r="P8" s="13" t="s">
        <v>32</v>
      </c>
      <c r="Q8" s="13" t="s">
        <v>37</v>
      </c>
      <c r="R8" s="29" t="s">
        <v>51</v>
      </c>
      <c r="S8" s="13" t="s">
        <v>52</v>
      </c>
      <c r="T8" s="13" t="s">
        <v>41</v>
      </c>
      <c r="U8" s="13" t="s">
        <v>41</v>
      </c>
      <c r="V8" s="13" t="s">
        <v>42</v>
      </c>
      <c r="W8" s="13">
        <v>2022.08</v>
      </c>
      <c r="X8" s="13">
        <v>2022.12</v>
      </c>
      <c r="Y8" s="13" t="s">
        <v>53</v>
      </c>
      <c r="Z8" s="13" t="s">
        <v>54</v>
      </c>
      <c r="AA8" s="13" t="s">
        <v>55</v>
      </c>
      <c r="AB8" s="13" t="s">
        <v>56</v>
      </c>
      <c r="AC8" s="13">
        <v>800</v>
      </c>
    </row>
    <row r="9" ht="233" customHeight="1" spans="1:29">
      <c r="A9" s="12">
        <v>3</v>
      </c>
      <c r="B9" s="13" t="s">
        <v>57</v>
      </c>
      <c r="C9" s="33" t="s">
        <v>58</v>
      </c>
      <c r="D9" s="13">
        <v>24</v>
      </c>
      <c r="E9" s="13"/>
      <c r="F9" s="13">
        <v>24</v>
      </c>
      <c r="G9" s="13">
        <v>24</v>
      </c>
      <c r="H9" s="16" t="s">
        <v>50</v>
      </c>
      <c r="I9" s="12"/>
      <c r="J9" s="12">
        <v>24</v>
      </c>
      <c r="K9" s="12"/>
      <c r="L9" s="12"/>
      <c r="M9" s="12"/>
      <c r="N9" s="12"/>
      <c r="O9" s="13" t="s">
        <v>36</v>
      </c>
      <c r="P9" s="13" t="s">
        <v>32</v>
      </c>
      <c r="Q9" s="13" t="s">
        <v>37</v>
      </c>
      <c r="R9" s="13" t="s">
        <v>59</v>
      </c>
      <c r="S9" s="13" t="s">
        <v>60</v>
      </c>
      <c r="T9" s="13" t="s">
        <v>41</v>
      </c>
      <c r="U9" s="13" t="s">
        <v>41</v>
      </c>
      <c r="V9" s="13" t="s">
        <v>42</v>
      </c>
      <c r="W9" s="13">
        <v>2022.09</v>
      </c>
      <c r="X9" s="13">
        <v>2022.12</v>
      </c>
      <c r="Y9" s="13" t="s">
        <v>53</v>
      </c>
      <c r="Z9" s="13" t="s">
        <v>61</v>
      </c>
      <c r="AA9" s="13" t="s">
        <v>62</v>
      </c>
      <c r="AB9" s="13" t="s">
        <v>63</v>
      </c>
      <c r="AC9" s="13">
        <v>500</v>
      </c>
    </row>
    <row r="10" ht="75" customHeight="1" spans="1:29">
      <c r="A10" s="17" t="s">
        <v>64</v>
      </c>
      <c r="B10" s="7" t="s">
        <v>65</v>
      </c>
      <c r="C10" s="16"/>
      <c r="D10" s="7">
        <f>SUM(D11:D15)</f>
        <v>2572.55</v>
      </c>
      <c r="E10" s="7">
        <f>SUM(E11:E15)</f>
        <v>110.4</v>
      </c>
      <c r="F10" s="7">
        <f>SUM(F11:F15)</f>
        <v>614.1922</v>
      </c>
      <c r="G10" s="7">
        <f>SUM(G11:G15)</f>
        <v>614.1922</v>
      </c>
      <c r="H10" s="7"/>
      <c r="I10" s="7"/>
      <c r="J10" s="7">
        <f>SUM(J11:J15)</f>
        <v>386</v>
      </c>
      <c r="K10" s="7"/>
      <c r="L10" s="7"/>
      <c r="M10" s="7">
        <f>SUM(M11:M15)</f>
        <v>100</v>
      </c>
      <c r="N10" s="7">
        <f>SUM(N11:N15)</f>
        <v>128.1922</v>
      </c>
      <c r="O10" s="13"/>
      <c r="P10" s="13"/>
      <c r="Q10" s="13"/>
      <c r="R10" s="13"/>
      <c r="S10" s="13"/>
      <c r="T10" s="13"/>
      <c r="U10" s="13"/>
      <c r="V10" s="13"/>
      <c r="W10" s="13"/>
      <c r="X10" s="13"/>
      <c r="Y10" s="13"/>
      <c r="Z10" s="13"/>
      <c r="AA10" s="13"/>
      <c r="AB10" s="13"/>
      <c r="AC10" s="13"/>
    </row>
    <row r="11" ht="396" customHeight="1" spans="1:29">
      <c r="A11" s="12">
        <v>4</v>
      </c>
      <c r="B11" s="13" t="s">
        <v>66</v>
      </c>
      <c r="C11" s="33" t="s">
        <v>67</v>
      </c>
      <c r="D11" s="13">
        <v>260</v>
      </c>
      <c r="E11" s="13">
        <v>110.4</v>
      </c>
      <c r="F11" s="13">
        <v>149.6422</v>
      </c>
      <c r="G11" s="13">
        <v>149.6422</v>
      </c>
      <c r="H11" s="15" t="s">
        <v>68</v>
      </c>
      <c r="I11" s="12"/>
      <c r="J11" s="12"/>
      <c r="K11" s="12"/>
      <c r="L11" s="12"/>
      <c r="M11" s="12">
        <v>100</v>
      </c>
      <c r="N11" s="12">
        <v>49.6422</v>
      </c>
      <c r="O11" s="13" t="s">
        <v>36</v>
      </c>
      <c r="P11" s="13" t="s">
        <v>65</v>
      </c>
      <c r="Q11" s="13" t="s">
        <v>37</v>
      </c>
      <c r="R11" s="13" t="s">
        <v>69</v>
      </c>
      <c r="S11" s="13" t="s">
        <v>70</v>
      </c>
      <c r="T11" s="13" t="s">
        <v>71</v>
      </c>
      <c r="U11" s="13" t="s">
        <v>72</v>
      </c>
      <c r="V11" s="13" t="s">
        <v>73</v>
      </c>
      <c r="W11" s="13">
        <v>2022.09</v>
      </c>
      <c r="X11" s="13">
        <v>2022.11</v>
      </c>
      <c r="Y11" s="13" t="s">
        <v>74</v>
      </c>
      <c r="Z11" s="13" t="s">
        <v>75</v>
      </c>
      <c r="AA11" s="13" t="s">
        <v>76</v>
      </c>
      <c r="AB11" s="13"/>
      <c r="AC11" s="13"/>
    </row>
    <row r="12" ht="392" customHeight="1" spans="1:29">
      <c r="A12" s="12">
        <v>5</v>
      </c>
      <c r="B12" s="13" t="s">
        <v>77</v>
      </c>
      <c r="C12" s="33" t="s">
        <v>78</v>
      </c>
      <c r="D12" s="13">
        <v>216.55</v>
      </c>
      <c r="E12" s="13"/>
      <c r="F12" s="13">
        <v>216.55</v>
      </c>
      <c r="G12" s="13">
        <v>216.55</v>
      </c>
      <c r="H12" s="16" t="s">
        <v>79</v>
      </c>
      <c r="I12" s="12"/>
      <c r="J12" s="12">
        <v>186</v>
      </c>
      <c r="K12" s="12"/>
      <c r="L12" s="12"/>
      <c r="M12" s="25"/>
      <c r="N12" s="12">
        <f>G12-J12</f>
        <v>30.55</v>
      </c>
      <c r="O12" s="13" t="s">
        <v>36</v>
      </c>
      <c r="P12" s="13" t="s">
        <v>65</v>
      </c>
      <c r="Q12" s="13" t="s">
        <v>80</v>
      </c>
      <c r="R12" s="29" t="s">
        <v>81</v>
      </c>
      <c r="S12" s="13" t="s">
        <v>82</v>
      </c>
      <c r="T12" s="13" t="s">
        <v>83</v>
      </c>
      <c r="U12" s="13" t="s">
        <v>84</v>
      </c>
      <c r="V12" s="13" t="s">
        <v>85</v>
      </c>
      <c r="W12" s="13">
        <v>2022.09</v>
      </c>
      <c r="X12" s="13">
        <v>2022.12</v>
      </c>
      <c r="Y12" s="13" t="s">
        <v>86</v>
      </c>
      <c r="Z12" s="13" t="s">
        <v>87</v>
      </c>
      <c r="AA12" s="13">
        <v>1361</v>
      </c>
      <c r="AB12" s="13">
        <v>491</v>
      </c>
      <c r="AC12" s="13"/>
    </row>
    <row r="13" ht="239" customHeight="1" spans="1:29">
      <c r="A13" s="12">
        <v>6</v>
      </c>
      <c r="B13" s="13" t="s">
        <v>88</v>
      </c>
      <c r="C13" s="33" t="s">
        <v>89</v>
      </c>
      <c r="D13" s="13">
        <v>48</v>
      </c>
      <c r="E13" s="13"/>
      <c r="F13" s="13">
        <v>48</v>
      </c>
      <c r="G13" s="13">
        <v>48</v>
      </c>
      <c r="H13" s="16" t="s">
        <v>90</v>
      </c>
      <c r="I13" s="12"/>
      <c r="J13" s="12"/>
      <c r="K13" s="12"/>
      <c r="L13" s="12"/>
      <c r="M13" s="25"/>
      <c r="N13" s="12">
        <v>48</v>
      </c>
      <c r="O13" s="13" t="s">
        <v>36</v>
      </c>
      <c r="P13" s="13" t="s">
        <v>65</v>
      </c>
      <c r="Q13" s="13" t="s">
        <v>80</v>
      </c>
      <c r="R13" s="13" t="s">
        <v>91</v>
      </c>
      <c r="S13" s="13" t="s">
        <v>92</v>
      </c>
      <c r="T13" s="13" t="s">
        <v>92</v>
      </c>
      <c r="U13" s="13" t="s">
        <v>41</v>
      </c>
      <c r="V13" s="13" t="s">
        <v>42</v>
      </c>
      <c r="W13" s="13">
        <v>2022.09</v>
      </c>
      <c r="X13" s="13">
        <v>2022.11</v>
      </c>
      <c r="Y13" s="13" t="s">
        <v>93</v>
      </c>
      <c r="Z13" s="13" t="s">
        <v>94</v>
      </c>
      <c r="AA13" s="13" t="s">
        <v>95</v>
      </c>
      <c r="AB13" s="13" t="s">
        <v>95</v>
      </c>
      <c r="AC13" s="13">
        <v>500</v>
      </c>
    </row>
    <row r="14" ht="301" customHeight="1" spans="1:29">
      <c r="A14" s="12">
        <v>7</v>
      </c>
      <c r="B14" s="13" t="s">
        <v>96</v>
      </c>
      <c r="C14" s="34" t="s">
        <v>97</v>
      </c>
      <c r="D14" s="13">
        <v>738</v>
      </c>
      <c r="E14" s="13"/>
      <c r="F14" s="13">
        <v>100</v>
      </c>
      <c r="G14" s="13">
        <v>100</v>
      </c>
      <c r="H14" s="16" t="s">
        <v>50</v>
      </c>
      <c r="I14" s="12"/>
      <c r="J14" s="12">
        <v>100</v>
      </c>
      <c r="K14" s="12"/>
      <c r="L14" s="12"/>
      <c r="M14" s="12"/>
      <c r="N14" s="12"/>
      <c r="O14" s="13" t="s">
        <v>36</v>
      </c>
      <c r="P14" s="13" t="s">
        <v>65</v>
      </c>
      <c r="Q14" s="13" t="s">
        <v>37</v>
      </c>
      <c r="R14" s="29" t="s">
        <v>98</v>
      </c>
      <c r="S14" s="13" t="s">
        <v>99</v>
      </c>
      <c r="T14" s="13" t="s">
        <v>100</v>
      </c>
      <c r="U14" s="13" t="s">
        <v>41</v>
      </c>
      <c r="V14" s="13" t="s">
        <v>42</v>
      </c>
      <c r="W14" s="13">
        <v>2022.08</v>
      </c>
      <c r="X14" s="13">
        <v>2022.11</v>
      </c>
      <c r="Y14" s="13" t="s">
        <v>101</v>
      </c>
      <c r="Z14" s="13" t="s">
        <v>102</v>
      </c>
      <c r="AA14" s="13" t="s">
        <v>103</v>
      </c>
      <c r="AB14" s="13" t="s">
        <v>104</v>
      </c>
      <c r="AC14" s="13">
        <v>1000</v>
      </c>
    </row>
    <row r="15" ht="179" customHeight="1" spans="1:29">
      <c r="A15" s="12">
        <v>8</v>
      </c>
      <c r="B15" s="13" t="s">
        <v>105</v>
      </c>
      <c r="C15" s="18" t="s">
        <v>106</v>
      </c>
      <c r="D15" s="13">
        <v>1310</v>
      </c>
      <c r="E15" s="13"/>
      <c r="F15" s="13">
        <v>100</v>
      </c>
      <c r="G15" s="13">
        <v>100</v>
      </c>
      <c r="H15" s="16" t="s">
        <v>50</v>
      </c>
      <c r="I15" s="12"/>
      <c r="J15" s="12">
        <v>100</v>
      </c>
      <c r="K15" s="12"/>
      <c r="L15" s="12"/>
      <c r="M15" s="12"/>
      <c r="N15" s="12"/>
      <c r="O15" s="13" t="s">
        <v>107</v>
      </c>
      <c r="P15" s="13" t="s">
        <v>65</v>
      </c>
      <c r="Q15" s="13" t="s">
        <v>37</v>
      </c>
      <c r="R15" s="13" t="s">
        <v>108</v>
      </c>
      <c r="S15" s="13" t="s">
        <v>109</v>
      </c>
      <c r="T15" s="13" t="s">
        <v>41</v>
      </c>
      <c r="U15" s="13" t="s">
        <v>41</v>
      </c>
      <c r="V15" s="13" t="s">
        <v>42</v>
      </c>
      <c r="W15" s="13">
        <v>2022.09</v>
      </c>
      <c r="X15" s="13">
        <v>2022.11</v>
      </c>
      <c r="Y15" s="13" t="s">
        <v>53</v>
      </c>
      <c r="Z15" s="13" t="s">
        <v>110</v>
      </c>
      <c r="AA15" s="13" t="s">
        <v>111</v>
      </c>
      <c r="AB15" s="13" t="s">
        <v>112</v>
      </c>
      <c r="AC15" s="13">
        <v>500</v>
      </c>
    </row>
    <row r="16" ht="76" customHeight="1" spans="1:29">
      <c r="A16" s="17" t="s">
        <v>113</v>
      </c>
      <c r="B16" s="7" t="s">
        <v>114</v>
      </c>
      <c r="C16" s="16"/>
      <c r="D16" s="7">
        <f t="shared" ref="D16:L16" si="1">SUM(D17)</f>
        <v>130</v>
      </c>
      <c r="E16" s="7">
        <f t="shared" si="1"/>
        <v>0</v>
      </c>
      <c r="F16" s="7">
        <f t="shared" si="1"/>
        <v>130</v>
      </c>
      <c r="G16" s="7">
        <f t="shared" si="1"/>
        <v>130</v>
      </c>
      <c r="H16" s="7"/>
      <c r="I16" s="7"/>
      <c r="J16" s="7">
        <f t="shared" si="1"/>
        <v>100</v>
      </c>
      <c r="K16" s="7"/>
      <c r="L16" s="7"/>
      <c r="M16" s="7"/>
      <c r="N16" s="7">
        <f>SUM(N17)</f>
        <v>30</v>
      </c>
      <c r="O16" s="13"/>
      <c r="P16" s="13"/>
      <c r="Q16" s="13"/>
      <c r="R16" s="13"/>
      <c r="S16" s="13"/>
      <c r="T16" s="13"/>
      <c r="U16" s="13"/>
      <c r="V16" s="13"/>
      <c r="W16" s="13"/>
      <c r="X16" s="13"/>
      <c r="Y16" s="13"/>
      <c r="Z16" s="13"/>
      <c r="AA16" s="13"/>
      <c r="AB16" s="13"/>
      <c r="AC16" s="13"/>
    </row>
    <row r="17" ht="234" customHeight="1" spans="1:29">
      <c r="A17" s="12">
        <v>9</v>
      </c>
      <c r="B17" s="13" t="s">
        <v>115</v>
      </c>
      <c r="C17" s="33" t="s">
        <v>116</v>
      </c>
      <c r="D17" s="13">
        <v>130</v>
      </c>
      <c r="E17" s="13"/>
      <c r="F17" s="13">
        <v>130</v>
      </c>
      <c r="G17" s="13">
        <v>130</v>
      </c>
      <c r="H17" s="16" t="s">
        <v>117</v>
      </c>
      <c r="I17" s="12"/>
      <c r="J17" s="12">
        <v>100</v>
      </c>
      <c r="K17" s="12"/>
      <c r="L17" s="12"/>
      <c r="M17" s="25"/>
      <c r="N17" s="12">
        <v>30</v>
      </c>
      <c r="O17" s="13" t="s">
        <v>36</v>
      </c>
      <c r="P17" s="13" t="s">
        <v>114</v>
      </c>
      <c r="Q17" s="13" t="s">
        <v>37</v>
      </c>
      <c r="R17" s="13" t="s">
        <v>118</v>
      </c>
      <c r="S17" s="13" t="s">
        <v>119</v>
      </c>
      <c r="T17" s="13" t="s">
        <v>120</v>
      </c>
      <c r="U17" s="13" t="s">
        <v>121</v>
      </c>
      <c r="V17" s="13" t="s">
        <v>73</v>
      </c>
      <c r="W17" s="13">
        <v>2022.08</v>
      </c>
      <c r="X17" s="13">
        <v>2022.12</v>
      </c>
      <c r="Y17" s="13" t="s">
        <v>122</v>
      </c>
      <c r="Z17" s="13" t="s">
        <v>123</v>
      </c>
      <c r="AA17" s="13" t="s">
        <v>124</v>
      </c>
      <c r="AB17" s="13" t="s">
        <v>124</v>
      </c>
      <c r="AC17" s="13">
        <v>630</v>
      </c>
    </row>
    <row r="18" ht="86" customHeight="1" spans="1:29">
      <c r="A18" s="17" t="s">
        <v>125</v>
      </c>
      <c r="B18" s="19" t="s">
        <v>126</v>
      </c>
      <c r="C18" s="16"/>
      <c r="D18" s="7">
        <f t="shared" ref="D18:I18" si="2">SUM(D19)</f>
        <v>900</v>
      </c>
      <c r="E18" s="7">
        <f t="shared" si="2"/>
        <v>0</v>
      </c>
      <c r="F18" s="7">
        <f t="shared" si="2"/>
        <v>200</v>
      </c>
      <c r="G18" s="7">
        <f t="shared" si="2"/>
        <v>200</v>
      </c>
      <c r="H18" s="7">
        <f t="shared" si="2"/>
        <v>0</v>
      </c>
      <c r="I18" s="7">
        <f t="shared" si="2"/>
        <v>180</v>
      </c>
      <c r="J18" s="7"/>
      <c r="K18" s="7"/>
      <c r="L18" s="7"/>
      <c r="M18" s="7"/>
      <c r="N18" s="7">
        <f>SUM(N19)</f>
        <v>20</v>
      </c>
      <c r="O18" s="13"/>
      <c r="P18" s="13"/>
      <c r="Q18" s="13"/>
      <c r="R18" s="13"/>
      <c r="S18" s="13"/>
      <c r="T18" s="13"/>
      <c r="U18" s="13"/>
      <c r="V18" s="13"/>
      <c r="W18" s="13"/>
      <c r="X18" s="13"/>
      <c r="Y18" s="13"/>
      <c r="Z18" s="13"/>
      <c r="AA18" s="13"/>
      <c r="AB18" s="13"/>
      <c r="AC18" s="13"/>
    </row>
    <row r="19" ht="228" customHeight="1" spans="1:29">
      <c r="A19" s="12">
        <v>10</v>
      </c>
      <c r="B19" s="13" t="s">
        <v>127</v>
      </c>
      <c r="C19" s="33" t="s">
        <v>128</v>
      </c>
      <c r="D19" s="13">
        <v>900</v>
      </c>
      <c r="E19" s="13"/>
      <c r="F19" s="13">
        <v>200</v>
      </c>
      <c r="G19" s="13">
        <v>200</v>
      </c>
      <c r="H19" s="16" t="s">
        <v>129</v>
      </c>
      <c r="I19" s="12">
        <v>180</v>
      </c>
      <c r="J19" s="12"/>
      <c r="K19" s="12"/>
      <c r="L19" s="12"/>
      <c r="M19" s="25"/>
      <c r="N19" s="12">
        <v>20</v>
      </c>
      <c r="O19" s="26" t="s">
        <v>36</v>
      </c>
      <c r="P19" s="26" t="s">
        <v>126</v>
      </c>
      <c r="Q19" s="26" t="s">
        <v>37</v>
      </c>
      <c r="R19" s="26" t="s">
        <v>130</v>
      </c>
      <c r="S19" s="26" t="s">
        <v>131</v>
      </c>
      <c r="T19" s="13" t="s">
        <v>41</v>
      </c>
      <c r="U19" s="13" t="s">
        <v>41</v>
      </c>
      <c r="V19" s="26" t="s">
        <v>42</v>
      </c>
      <c r="W19" s="13">
        <v>2022.09</v>
      </c>
      <c r="X19" s="13">
        <v>2022.12</v>
      </c>
      <c r="Y19" s="13" t="s">
        <v>53</v>
      </c>
      <c r="Z19" s="26" t="s">
        <v>132</v>
      </c>
      <c r="AA19" s="26" t="s">
        <v>133</v>
      </c>
      <c r="AB19" s="26" t="s">
        <v>134</v>
      </c>
      <c r="AC19" s="26"/>
    </row>
    <row r="20" ht="94" customHeight="1" spans="1:29">
      <c r="A20" s="13" t="s">
        <v>135</v>
      </c>
      <c r="B20" s="13"/>
      <c r="C20" s="13"/>
      <c r="D20" s="7">
        <f>D6+D10+D16+D18</f>
        <v>4310.78</v>
      </c>
      <c r="E20" s="7">
        <f t="shared" ref="E20:N20" si="3">E6+E10+E16+E18</f>
        <v>239.6</v>
      </c>
      <c r="F20" s="7">
        <f t="shared" si="3"/>
        <v>1248.1922</v>
      </c>
      <c r="G20" s="7">
        <f t="shared" si="3"/>
        <v>1248.1922</v>
      </c>
      <c r="H20" s="7"/>
      <c r="I20" s="7">
        <f t="shared" si="3"/>
        <v>180</v>
      </c>
      <c r="J20" s="7">
        <f t="shared" si="3"/>
        <v>610</v>
      </c>
      <c r="K20" s="7"/>
      <c r="L20" s="7"/>
      <c r="M20" s="7">
        <f t="shared" si="3"/>
        <v>280</v>
      </c>
      <c r="N20" s="7">
        <f t="shared" si="3"/>
        <v>178.1922</v>
      </c>
      <c r="O20" s="25"/>
      <c r="P20" s="25"/>
      <c r="Q20" s="25"/>
      <c r="R20" s="25"/>
      <c r="S20" s="25"/>
      <c r="T20" s="25"/>
      <c r="U20" s="25"/>
      <c r="V20" s="25"/>
      <c r="W20" s="25"/>
      <c r="X20" s="25"/>
      <c r="Y20" s="25"/>
      <c r="Z20" s="25"/>
      <c r="AA20" s="25"/>
      <c r="AB20" s="25"/>
      <c r="AC20" s="25"/>
    </row>
  </sheetData>
  <autoFilter ref="A5:AC20">
    <extLst/>
  </autoFilter>
  <mergeCells count="25">
    <mergeCell ref="A1:AC1"/>
    <mergeCell ref="A2:AC2"/>
    <mergeCell ref="A3:A5"/>
    <mergeCell ref="B3:B5"/>
    <mergeCell ref="C3:C5"/>
    <mergeCell ref="D3:D5"/>
    <mergeCell ref="E3:E5"/>
    <mergeCell ref="F3:F5"/>
    <mergeCell ref="G3:G5"/>
    <mergeCell ref="O3:O5"/>
    <mergeCell ref="P3:P5"/>
    <mergeCell ref="Q3:Q5"/>
    <mergeCell ref="R3:R5"/>
    <mergeCell ref="S3:S5"/>
    <mergeCell ref="T3:T5"/>
    <mergeCell ref="U3:U5"/>
    <mergeCell ref="V3:V5"/>
    <mergeCell ref="W3:W5"/>
    <mergeCell ref="X3:X5"/>
    <mergeCell ref="Y3:Y5"/>
    <mergeCell ref="Z3:Z5"/>
    <mergeCell ref="AA3:AA5"/>
    <mergeCell ref="AB3:AB5"/>
    <mergeCell ref="AC3:AC5"/>
    <mergeCell ref="H3:N4"/>
  </mergeCells>
  <pageMargins left="0.432638888888889" right="0.393055555555556" top="0.550694444444444" bottom="0.472222222222222" header="0.5" footer="0.5"/>
  <pageSetup paperSize="9" scale="19" orientation="landscape" horizontalDpi="600"/>
  <headerFooter/>
  <ignoredErrors>
    <ignoredError sqref="C7"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巧娟</cp:lastModifiedBy>
  <dcterms:created xsi:type="dcterms:W3CDTF">2022-09-28T07:56:00Z</dcterms:created>
  <dcterms:modified xsi:type="dcterms:W3CDTF">2022-09-29T08:54:12Z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6BF3F4859DDE4F63A74B337AE76E7594</vt:lpwstr>
  </property>
  <property fmtid="{D5CDD505-2E9C-101B-9397-08002B2CF9AE}" pid="3" name="KSOProductBuildVer">
    <vt:lpwstr>2052-11.1.0.12358</vt:lpwstr>
  </property>
</Properties>
</file>